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10035" activeTab="2"/>
  </bookViews>
  <sheets>
    <sheet name="Hoja1" sheetId="1" r:id="rId1"/>
    <sheet name="Hoja 2" sheetId="3" r:id="rId2"/>
    <sheet name="Hoja 3" sheetId="2" r:id="rId3"/>
  </sheets>
  <calcPr calcId="144525"/>
</workbook>
</file>

<file path=xl/calcChain.xml><?xml version="1.0" encoding="utf-8"?>
<calcChain xmlns="http://schemas.openxmlformats.org/spreadsheetml/2006/main">
  <c r="B38" i="2" l="1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C48" i="2" s="1"/>
  <c r="C49" i="2" s="1"/>
  <c r="B48" i="2"/>
  <c r="B49" i="2"/>
  <c r="B14" i="2"/>
  <c r="B7" i="2"/>
  <c r="A3" i="3"/>
  <c r="A18" i="3"/>
  <c r="A15" i="3"/>
  <c r="A12" i="3"/>
  <c r="A9" i="3"/>
  <c r="A6" i="3"/>
  <c r="C12" i="1" l="1"/>
  <c r="E4" i="1"/>
  <c r="B12" i="1" s="1"/>
  <c r="D12" i="1" l="1"/>
  <c r="B15" i="2" l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C14" i="2"/>
  <c r="E12" i="1"/>
  <c r="C13" i="1" s="1"/>
  <c r="D13" i="1" s="1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E13" i="1"/>
  <c r="C14" i="1" l="1"/>
  <c r="D14" i="1" s="1"/>
  <c r="E14" i="1" s="1"/>
  <c r="C15" i="1" s="1"/>
  <c r="D15" i="1" s="1"/>
  <c r="E15" i="1" l="1"/>
  <c r="C16" i="1" s="1"/>
  <c r="D16" i="1" s="1"/>
  <c r="E16" i="1" s="1"/>
  <c r="C17" i="1" l="1"/>
  <c r="D17" i="1" s="1"/>
  <c r="E17" i="1" s="1"/>
  <c r="C18" i="1" l="1"/>
  <c r="D18" i="1" s="1"/>
  <c r="E18" i="1" s="1"/>
  <c r="C19" i="1" l="1"/>
  <c r="D19" i="1" s="1"/>
  <c r="E19" i="1" s="1"/>
  <c r="C20" i="1" l="1"/>
  <c r="D20" i="1" s="1"/>
  <c r="E20" i="1" s="1"/>
  <c r="C21" i="1" l="1"/>
  <c r="D21" i="1" s="1"/>
  <c r="E21" i="1" s="1"/>
  <c r="C22" i="1" l="1"/>
  <c r="D22" i="1" s="1"/>
  <c r="E22" i="1" s="1"/>
  <c r="C23" i="1" l="1"/>
  <c r="D23" i="1" s="1"/>
  <c r="E23" i="1" s="1"/>
  <c r="C24" i="1" l="1"/>
  <c r="D24" i="1" s="1"/>
  <c r="E24" i="1" s="1"/>
  <c r="C25" i="1" l="1"/>
  <c r="D25" i="1" s="1"/>
  <c r="E25" i="1" s="1"/>
  <c r="C26" i="1" l="1"/>
  <c r="D26" i="1" s="1"/>
  <c r="E26" i="1" s="1"/>
  <c r="C27" i="1" l="1"/>
  <c r="D27" i="1" s="1"/>
  <c r="E27" i="1" s="1"/>
  <c r="C28" i="1" l="1"/>
  <c r="D28" i="1" s="1"/>
  <c r="E28" i="1" s="1"/>
  <c r="C29" i="1" l="1"/>
  <c r="D29" i="1" s="1"/>
  <c r="E29" i="1" s="1"/>
  <c r="C30" i="1" l="1"/>
  <c r="D30" i="1" s="1"/>
  <c r="E30" i="1" s="1"/>
  <c r="C31" i="1" s="1"/>
  <c r="D31" i="1" s="1"/>
  <c r="E31" i="1" s="1"/>
  <c r="C32" i="1" l="1"/>
  <c r="D32" i="1" s="1"/>
  <c r="E32" i="1" s="1"/>
  <c r="C33" i="1" s="1"/>
  <c r="D33" i="1" s="1"/>
  <c r="E33" i="1" s="1"/>
  <c r="C34" i="1" s="1"/>
  <c r="D34" i="1" s="1"/>
  <c r="E34" i="1" s="1"/>
  <c r="C35" i="1" s="1"/>
  <c r="D35" i="1" s="1"/>
  <c r="E35" i="1" s="1"/>
  <c r="C36" i="1" s="1"/>
  <c r="D36" i="1" s="1"/>
  <c r="E36" i="1" s="1"/>
  <c r="C37" i="1" s="1"/>
  <c r="D37" i="1" s="1"/>
  <c r="E37" i="1" s="1"/>
  <c r="C38" i="1" s="1"/>
  <c r="D38" i="1" s="1"/>
  <c r="E38" i="1" s="1"/>
  <c r="C39" i="1" s="1"/>
  <c r="D39" i="1" s="1"/>
  <c r="E39" i="1" s="1"/>
  <c r="C40" i="1" s="1"/>
  <c r="D40" i="1" s="1"/>
  <c r="E40" i="1" s="1"/>
  <c r="C41" i="1" s="1"/>
  <c r="D41" i="1" s="1"/>
  <c r="E41" i="1" s="1"/>
  <c r="C42" i="1" s="1"/>
  <c r="D42" i="1" s="1"/>
  <c r="E42" i="1" s="1"/>
  <c r="C43" i="1" s="1"/>
  <c r="D43" i="1" s="1"/>
  <c r="E43" i="1" s="1"/>
  <c r="C44" i="1" s="1"/>
  <c r="D44" i="1" s="1"/>
  <c r="E44" i="1" s="1"/>
  <c r="C45" i="1" l="1"/>
  <c r="D45" i="1" s="1"/>
  <c r="E45" i="1" s="1"/>
  <c r="C46" i="1" l="1"/>
  <c r="D46" i="1" s="1"/>
  <c r="E46" i="1" s="1"/>
  <c r="C47" i="1" l="1"/>
  <c r="D47" i="1" s="1"/>
  <c r="E47" i="1" s="1"/>
  <c r="C48" i="1" l="1"/>
  <c r="D48" i="1" s="1"/>
  <c r="E48" i="1" s="1"/>
  <c r="C49" i="1" s="1"/>
  <c r="D49" i="1" s="1"/>
  <c r="E49" i="1" s="1"/>
  <c r="C50" i="1" s="1"/>
  <c r="D50" i="1" s="1"/>
  <c r="E50" i="1" s="1"/>
  <c r="C51" i="1" s="1"/>
  <c r="D51" i="1" s="1"/>
  <c r="E51" i="1" s="1"/>
  <c r="C52" i="1" s="1"/>
  <c r="D52" i="1" s="1"/>
  <c r="E52" i="1" s="1"/>
  <c r="C53" i="1" s="1"/>
  <c r="D53" i="1" s="1"/>
  <c r="E53" i="1" s="1"/>
  <c r="C54" i="1" s="1"/>
  <c r="D54" i="1" s="1"/>
  <c r="E54" i="1" s="1"/>
  <c r="C55" i="1" s="1"/>
  <c r="D55" i="1" s="1"/>
  <c r="E55" i="1" s="1"/>
  <c r="C56" i="1" l="1"/>
  <c r="D56" i="1" s="1"/>
  <c r="E56" i="1" s="1"/>
  <c r="C57" i="1" l="1"/>
  <c r="D57" i="1" s="1"/>
  <c r="E57" i="1" s="1"/>
  <c r="C58" i="1" l="1"/>
  <c r="D58" i="1" s="1"/>
  <c r="E58" i="1" s="1"/>
  <c r="C59" i="1" l="1"/>
  <c r="D59" i="1" s="1"/>
  <c r="E59" i="1" s="1"/>
</calcChain>
</file>

<file path=xl/sharedStrings.xml><?xml version="1.0" encoding="utf-8"?>
<sst xmlns="http://schemas.openxmlformats.org/spreadsheetml/2006/main" count="25" uniqueCount="23">
  <si>
    <t>Meses</t>
  </si>
  <si>
    <t>Tasa</t>
  </si>
  <si>
    <t>TABLA DE AMORTIZACION</t>
  </si>
  <si>
    <t>PERIODO</t>
  </si>
  <si>
    <t>CUOTA</t>
  </si>
  <si>
    <t>INTERESES</t>
  </si>
  <si>
    <t>ABONO A CAPITAL</t>
  </si>
  <si>
    <t>SALDO</t>
  </si>
  <si>
    <t>Ejercicio 2</t>
  </si>
  <si>
    <t>INTERES</t>
  </si>
  <si>
    <t>Interés compuesto</t>
  </si>
  <si>
    <t>PAGO</t>
  </si>
  <si>
    <t>Préstamo</t>
  </si>
  <si>
    <t>VF</t>
  </si>
  <si>
    <t>Interes simple</t>
  </si>
  <si>
    <t>Si quiero invertir  $ 8,000,000 millones en un depósito a término fijo a 2 años al 13% CT, cuál será el monto o valor futuro?</t>
  </si>
  <si>
    <t>Cuál será la tasa anual de un documento que se adquiere en 6000000 y se vende 24 meses después en $900,000</t>
  </si>
  <si>
    <t xml:space="preserve">Cuál será el valor futuro de $5000000 millones en 360 días, suponiendo una tasa del 25% efectivo anual </t>
  </si>
  <si>
    <t>Una inversión de $2,000,000 en 23 meses se convirtió en $4000000, cual fe la tasa que permitió esta acumulación?</t>
  </si>
  <si>
    <t>Las cuentas de ahorro, en los bancos reconoce una tasa del 15% anual capitalizable trimestralmente, si un ahorrador quiere acumular 10,000,000  
y tiene disponible $1,000,000, durante cuantos trimestres deberá dejar despositada esa suma de dinero?</t>
  </si>
  <si>
    <t>Qué capital debo invertir hoy para poder retirar 10,000,000 de pesos dentro de 36 meses, suponiendo que el capital invertido gana 20% CS</t>
  </si>
  <si>
    <t>PRESTAMOS  PARA COMPRA DE MERCANCIA</t>
  </si>
  <si>
    <t>Cual será el valor futuro de 7,000,000, en 2 años, a una tasa de interés del 18%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</si>
</sst>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&quot;$&quot;\ #,##0.00_);[Red]\(&quot;$&quot;\ #,##0.0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[$$-240A]\ * #,##0.00_ ;_-[$$-240A]\ * \-#,##0.00\ ;_-[$$-240A]\ * &quot;-&quot;??_ ;_-@_ "/>
    <numFmt numFmtId="168" formatCode="[$$-240A]\ #,##0_ ;[Red]\-[$$-240A]\ #,##0\ "/>
    <numFmt numFmtId="169" formatCode="_([$$-240A]\ * #,##0_);_([$$-240A]\ * \(#,##0\);_([$$-240A]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66" fontId="0" fillId="0" borderId="1" xfId="0" applyNumberFormat="1" applyBorder="1"/>
    <xf numFmtId="166" fontId="0" fillId="0" borderId="3" xfId="0" applyNumberFormat="1" applyBorder="1"/>
    <xf numFmtId="166" fontId="0" fillId="0" borderId="0" xfId="0" applyNumberFormat="1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3" xfId="0" applyFont="1" applyBorder="1"/>
    <xf numFmtId="165" fontId="3" fillId="0" borderId="3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165" fontId="3" fillId="0" borderId="1" xfId="0" applyNumberFormat="1" applyFont="1" applyBorder="1"/>
    <xf numFmtId="166" fontId="3" fillId="0" borderId="0" xfId="0" applyNumberFormat="1" applyFont="1" applyBorder="1"/>
    <xf numFmtId="166" fontId="3" fillId="0" borderId="8" xfId="0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1" xfId="0" applyFont="1" applyFill="1" applyBorder="1" applyAlignment="1">
      <alignment horizontal="right"/>
    </xf>
    <xf numFmtId="0" fontId="5" fillId="0" borderId="3" xfId="0" applyFont="1" applyBorder="1"/>
    <xf numFmtId="168" fontId="6" fillId="2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8" fontId="5" fillId="0" borderId="3" xfId="0" applyNumberFormat="1" applyFont="1" applyBorder="1"/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/>
    <xf numFmtId="0" fontId="7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8" fontId="8" fillId="3" borderId="4" xfId="0" applyNumberFormat="1" applyFont="1" applyFill="1" applyBorder="1"/>
    <xf numFmtId="2" fontId="8" fillId="3" borderId="4" xfId="1" applyNumberFormat="1" applyFont="1" applyFill="1" applyBorder="1"/>
    <xf numFmtId="168" fontId="8" fillId="3" borderId="4" xfId="0" applyNumberFormat="1" applyFont="1" applyFill="1" applyBorder="1" applyAlignment="1">
      <alignment horizontal="right"/>
    </xf>
    <xf numFmtId="9" fontId="8" fillId="3" borderId="4" xfId="0" applyNumberFormat="1" applyFont="1" applyFill="1" applyBorder="1" applyAlignment="1">
      <alignment horizontal="right"/>
    </xf>
    <xf numFmtId="10" fontId="8" fillId="3" borderId="4" xfId="0" applyNumberFormat="1" applyFont="1" applyFill="1" applyBorder="1" applyAlignment="1">
      <alignment horizontal="right"/>
    </xf>
    <xf numFmtId="168" fontId="4" fillId="3" borderId="4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169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="130" zoomScaleNormal="130" workbookViewId="0">
      <selection activeCell="H14" sqref="H14"/>
    </sheetView>
  </sheetViews>
  <sheetFormatPr baseColWidth="10" defaultRowHeight="15" x14ac:dyDescent="0.25"/>
  <cols>
    <col min="2" max="2" width="15.42578125" bestFit="1" customWidth="1"/>
    <col min="3" max="3" width="18.28515625" customWidth="1"/>
    <col min="4" max="4" width="17.28515625" bestFit="1" customWidth="1"/>
    <col min="5" max="5" width="15.7109375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5"/>
      <c r="B2" s="52" t="s">
        <v>21</v>
      </c>
      <c r="C2" s="5"/>
      <c r="D2" s="5"/>
      <c r="E2" s="5"/>
    </row>
    <row r="3" spans="1:5" x14ac:dyDescent="0.25">
      <c r="A3" s="6"/>
      <c r="B3" s="6"/>
      <c r="C3" s="4"/>
      <c r="D3" s="4"/>
      <c r="E3" s="4"/>
    </row>
    <row r="4" spans="1:5" x14ac:dyDescent="0.25">
      <c r="A4" s="45" t="s">
        <v>12</v>
      </c>
      <c r="B4" s="48">
        <v>-40000000</v>
      </c>
      <c r="C4" s="4"/>
      <c r="D4" s="46" t="s">
        <v>11</v>
      </c>
      <c r="E4" s="51">
        <f>PMT(B6/12,B5,B4,0,0)</f>
        <v>1133611.2321916749</v>
      </c>
    </row>
    <row r="5" spans="1:5" x14ac:dyDescent="0.25">
      <c r="A5" s="45" t="s">
        <v>0</v>
      </c>
      <c r="B5" s="49">
        <v>48</v>
      </c>
      <c r="C5" s="4"/>
      <c r="D5" s="47"/>
      <c r="E5" s="51"/>
    </row>
    <row r="6" spans="1:5" x14ac:dyDescent="0.25">
      <c r="A6" s="45" t="s">
        <v>1</v>
      </c>
      <c r="B6" s="50">
        <v>0.16</v>
      </c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ht="15.75" thickBot="1" x14ac:dyDescent="0.3">
      <c r="A8" s="4"/>
      <c r="B8" s="4"/>
      <c r="C8" s="4"/>
      <c r="D8" s="4"/>
      <c r="E8" s="4"/>
    </row>
    <row r="9" spans="1:5" ht="15.75" thickBot="1" x14ac:dyDescent="0.3">
      <c r="A9" s="41" t="s">
        <v>2</v>
      </c>
      <c r="B9" s="42"/>
      <c r="C9" s="42"/>
      <c r="D9" s="42"/>
      <c r="E9" s="43"/>
    </row>
    <row r="10" spans="1:5" ht="15.75" thickBot="1" x14ac:dyDescent="0.3">
      <c r="A10" s="44" t="s">
        <v>3</v>
      </c>
      <c r="B10" s="44" t="s">
        <v>4</v>
      </c>
      <c r="C10" s="44" t="s">
        <v>5</v>
      </c>
      <c r="D10" s="44" t="s">
        <v>6</v>
      </c>
      <c r="E10" s="44" t="s">
        <v>7</v>
      </c>
    </row>
    <row r="11" spans="1:5" x14ac:dyDescent="0.25">
      <c r="A11" s="7">
        <v>0</v>
      </c>
      <c r="B11" s="7"/>
      <c r="C11" s="7"/>
      <c r="D11" s="7"/>
      <c r="E11" s="8">
        <v>40000000</v>
      </c>
    </row>
    <row r="12" spans="1:5" x14ac:dyDescent="0.25">
      <c r="A12" s="9">
        <v>1</v>
      </c>
      <c r="B12" s="10">
        <f>E4</f>
        <v>1133611.2321916749</v>
      </c>
      <c r="C12" s="11">
        <f>E11*2%</f>
        <v>800000</v>
      </c>
      <c r="D12" s="10">
        <f>B12-C12</f>
        <v>333611.23219167488</v>
      </c>
      <c r="E12" s="11">
        <f>E11-D12</f>
        <v>39666388.767808326</v>
      </c>
    </row>
    <row r="13" spans="1:5" x14ac:dyDescent="0.25">
      <c r="A13" s="9">
        <v>2</v>
      </c>
      <c r="B13" s="10">
        <v>1468749</v>
      </c>
      <c r="C13" s="11">
        <f>E12*2%</f>
        <v>793327.77535616653</v>
      </c>
      <c r="D13" s="10">
        <f t="shared" ref="D13:D59" si="0">B13-C13</f>
        <v>675421.22464383347</v>
      </c>
      <c r="E13" s="11">
        <f t="shared" ref="E13:E59" si="1">E12-D13</f>
        <v>38990967.543164492</v>
      </c>
    </row>
    <row r="14" spans="1:5" x14ac:dyDescent="0.25">
      <c r="A14" s="9">
        <v>3</v>
      </c>
      <c r="B14" s="10">
        <v>1468749</v>
      </c>
      <c r="C14" s="11">
        <f t="shared" ref="C14:C59" si="2">E13*2%</f>
        <v>779819.3508632899</v>
      </c>
      <c r="D14" s="10">
        <f t="shared" si="0"/>
        <v>688929.6491367101</v>
      </c>
      <c r="E14" s="11">
        <f t="shared" si="1"/>
        <v>38302037.894027784</v>
      </c>
    </row>
    <row r="15" spans="1:5" x14ac:dyDescent="0.25">
      <c r="A15" s="9">
        <v>4</v>
      </c>
      <c r="B15" s="10">
        <v>1468749</v>
      </c>
      <c r="C15" s="11">
        <f t="shared" si="2"/>
        <v>766040.7578805557</v>
      </c>
      <c r="D15" s="10">
        <f t="shared" si="0"/>
        <v>702708.2421194443</v>
      </c>
      <c r="E15" s="11">
        <f t="shared" si="1"/>
        <v>37599329.651908338</v>
      </c>
    </row>
    <row r="16" spans="1:5" x14ac:dyDescent="0.25">
      <c r="A16" s="9">
        <v>5</v>
      </c>
      <c r="B16" s="10">
        <v>1468749</v>
      </c>
      <c r="C16" s="11">
        <f t="shared" si="2"/>
        <v>751986.59303816676</v>
      </c>
      <c r="D16" s="10">
        <f t="shared" si="0"/>
        <v>716762.40696183324</v>
      </c>
      <c r="E16" s="11">
        <f t="shared" si="1"/>
        <v>36882567.244946502</v>
      </c>
    </row>
    <row r="17" spans="1:5" x14ac:dyDescent="0.25">
      <c r="A17" s="9">
        <v>6</v>
      </c>
      <c r="B17" s="10">
        <v>1468749</v>
      </c>
      <c r="C17" s="11">
        <f t="shared" si="2"/>
        <v>737651.34489893005</v>
      </c>
      <c r="D17" s="10">
        <f t="shared" si="0"/>
        <v>731097.65510106995</v>
      </c>
      <c r="E17" s="11">
        <f t="shared" si="1"/>
        <v>36151469.589845434</v>
      </c>
    </row>
    <row r="18" spans="1:5" x14ac:dyDescent="0.25">
      <c r="A18" s="9">
        <v>7</v>
      </c>
      <c r="B18" s="10">
        <v>1468749</v>
      </c>
      <c r="C18" s="11">
        <f t="shared" si="2"/>
        <v>723029.39179690869</v>
      </c>
      <c r="D18" s="10">
        <f t="shared" si="0"/>
        <v>745719.60820309131</v>
      </c>
      <c r="E18" s="11">
        <f t="shared" si="1"/>
        <v>35405749.981642343</v>
      </c>
    </row>
    <row r="19" spans="1:5" x14ac:dyDescent="0.25">
      <c r="A19" s="9">
        <v>8</v>
      </c>
      <c r="B19" s="10">
        <v>1468749</v>
      </c>
      <c r="C19" s="11">
        <f t="shared" si="2"/>
        <v>708114.99963284691</v>
      </c>
      <c r="D19" s="10">
        <f t="shared" si="0"/>
        <v>760634.00036715309</v>
      </c>
      <c r="E19" s="11">
        <f t="shared" si="1"/>
        <v>34645115.981275193</v>
      </c>
    </row>
    <row r="20" spans="1:5" x14ac:dyDescent="0.25">
      <c r="A20" s="9">
        <v>9</v>
      </c>
      <c r="B20" s="10">
        <v>1468749</v>
      </c>
      <c r="C20" s="11">
        <f t="shared" si="2"/>
        <v>692902.31962550385</v>
      </c>
      <c r="D20" s="10">
        <f t="shared" si="0"/>
        <v>775846.68037449615</v>
      </c>
      <c r="E20" s="11">
        <f t="shared" si="1"/>
        <v>33869269.300900698</v>
      </c>
    </row>
    <row r="21" spans="1:5" x14ac:dyDescent="0.25">
      <c r="A21" s="9">
        <v>10</v>
      </c>
      <c r="B21" s="10">
        <v>1468749</v>
      </c>
      <c r="C21" s="11">
        <f t="shared" si="2"/>
        <v>677385.38601801393</v>
      </c>
      <c r="D21" s="10">
        <f t="shared" si="0"/>
        <v>791363.61398198607</v>
      </c>
      <c r="E21" s="11">
        <f t="shared" si="1"/>
        <v>33077905.686918713</v>
      </c>
    </row>
    <row r="22" spans="1:5" x14ac:dyDescent="0.25">
      <c r="A22" s="9">
        <v>11</v>
      </c>
      <c r="B22" s="10">
        <v>1468749</v>
      </c>
      <c r="C22" s="11">
        <f t="shared" si="2"/>
        <v>661558.11373837432</v>
      </c>
      <c r="D22" s="10">
        <f t="shared" si="0"/>
        <v>807190.88626162568</v>
      </c>
      <c r="E22" s="11">
        <f t="shared" si="1"/>
        <v>32270714.800657086</v>
      </c>
    </row>
    <row r="23" spans="1:5" x14ac:dyDescent="0.25">
      <c r="A23" s="9">
        <v>12</v>
      </c>
      <c r="B23" s="10">
        <v>1468749</v>
      </c>
      <c r="C23" s="11">
        <f t="shared" si="2"/>
        <v>645414.29601314175</v>
      </c>
      <c r="D23" s="10">
        <f t="shared" si="0"/>
        <v>823334.70398685825</v>
      </c>
      <c r="E23" s="11">
        <f t="shared" si="1"/>
        <v>31447380.096670229</v>
      </c>
    </row>
    <row r="24" spans="1:5" x14ac:dyDescent="0.25">
      <c r="A24" s="9">
        <v>13</v>
      </c>
      <c r="B24" s="10">
        <v>1468749</v>
      </c>
      <c r="C24" s="11">
        <f t="shared" si="2"/>
        <v>628947.60193340457</v>
      </c>
      <c r="D24" s="10">
        <f t="shared" si="0"/>
        <v>839801.39806659543</v>
      </c>
      <c r="E24" s="11">
        <f t="shared" si="1"/>
        <v>30607578.698603634</v>
      </c>
    </row>
    <row r="25" spans="1:5" x14ac:dyDescent="0.25">
      <c r="A25" s="9">
        <v>14</v>
      </c>
      <c r="B25" s="10">
        <v>1468749</v>
      </c>
      <c r="C25" s="11">
        <f t="shared" si="2"/>
        <v>612151.57397207269</v>
      </c>
      <c r="D25" s="10">
        <f t="shared" si="0"/>
        <v>856597.42602792731</v>
      </c>
      <c r="E25" s="11">
        <f t="shared" si="1"/>
        <v>29750981.272575706</v>
      </c>
    </row>
    <row r="26" spans="1:5" x14ac:dyDescent="0.25">
      <c r="A26" s="9">
        <v>15</v>
      </c>
      <c r="B26" s="10">
        <v>1468749</v>
      </c>
      <c r="C26" s="11">
        <f t="shared" si="2"/>
        <v>595019.62545151415</v>
      </c>
      <c r="D26" s="10">
        <f t="shared" si="0"/>
        <v>873729.37454848585</v>
      </c>
      <c r="E26" s="11">
        <f t="shared" si="1"/>
        <v>28877251.898027219</v>
      </c>
    </row>
    <row r="27" spans="1:5" x14ac:dyDescent="0.25">
      <c r="A27" s="9">
        <v>16</v>
      </c>
      <c r="B27" s="10">
        <v>1468749</v>
      </c>
      <c r="C27" s="11">
        <f t="shared" si="2"/>
        <v>577545.03796054434</v>
      </c>
      <c r="D27" s="10">
        <f t="shared" si="0"/>
        <v>891203.96203945566</v>
      </c>
      <c r="E27" s="11">
        <f t="shared" si="1"/>
        <v>27986047.935987763</v>
      </c>
    </row>
    <row r="28" spans="1:5" x14ac:dyDescent="0.25">
      <c r="A28" s="9">
        <v>17</v>
      </c>
      <c r="B28" s="10">
        <v>1468749</v>
      </c>
      <c r="C28" s="11">
        <f t="shared" si="2"/>
        <v>559720.95871975529</v>
      </c>
      <c r="D28" s="10">
        <f t="shared" si="0"/>
        <v>909028.04128024471</v>
      </c>
      <c r="E28" s="11">
        <f t="shared" si="1"/>
        <v>27077019.89470752</v>
      </c>
    </row>
    <row r="29" spans="1:5" x14ac:dyDescent="0.25">
      <c r="A29" s="9">
        <v>18</v>
      </c>
      <c r="B29" s="10">
        <v>1468749</v>
      </c>
      <c r="C29" s="11">
        <f t="shared" si="2"/>
        <v>541540.39789415034</v>
      </c>
      <c r="D29" s="10">
        <f t="shared" si="0"/>
        <v>927208.60210584966</v>
      </c>
      <c r="E29" s="11">
        <f t="shared" si="1"/>
        <v>26149811.292601671</v>
      </c>
    </row>
    <row r="30" spans="1:5" x14ac:dyDescent="0.25">
      <c r="A30" s="9">
        <v>19</v>
      </c>
      <c r="B30" s="10">
        <v>1468749</v>
      </c>
      <c r="C30" s="11">
        <f t="shared" si="2"/>
        <v>522996.22585203341</v>
      </c>
      <c r="D30" s="10">
        <f t="shared" si="0"/>
        <v>945752.77414796664</v>
      </c>
      <c r="E30" s="11">
        <f t="shared" si="1"/>
        <v>25204058.518453706</v>
      </c>
    </row>
    <row r="31" spans="1:5" x14ac:dyDescent="0.25">
      <c r="A31" s="9">
        <v>20</v>
      </c>
      <c r="B31" s="10">
        <v>1468749</v>
      </c>
      <c r="C31" s="11">
        <f t="shared" si="2"/>
        <v>504081.17036907416</v>
      </c>
      <c r="D31" s="10">
        <f t="shared" si="0"/>
        <v>964667.82963092579</v>
      </c>
      <c r="E31" s="11">
        <f t="shared" si="1"/>
        <v>24239390.68882278</v>
      </c>
    </row>
    <row r="32" spans="1:5" x14ac:dyDescent="0.25">
      <c r="A32" s="9">
        <v>21</v>
      </c>
      <c r="B32" s="10">
        <v>1468749</v>
      </c>
      <c r="C32" s="11">
        <f t="shared" si="2"/>
        <v>484787.81377645559</v>
      </c>
      <c r="D32" s="10">
        <f t="shared" si="0"/>
        <v>983961.18622354441</v>
      </c>
      <c r="E32" s="11">
        <f t="shared" si="1"/>
        <v>23255429.502599236</v>
      </c>
    </row>
    <row r="33" spans="1:5" x14ac:dyDescent="0.25">
      <c r="A33" s="9">
        <v>22</v>
      </c>
      <c r="B33" s="10">
        <v>1468749</v>
      </c>
      <c r="C33" s="11">
        <f t="shared" si="2"/>
        <v>465108.59005198471</v>
      </c>
      <c r="D33" s="10">
        <f t="shared" si="0"/>
        <v>1003640.4099480154</v>
      </c>
      <c r="E33" s="11">
        <f t="shared" si="1"/>
        <v>22251789.092651222</v>
      </c>
    </row>
    <row r="34" spans="1:5" x14ac:dyDescent="0.25">
      <c r="A34" s="9">
        <v>23</v>
      </c>
      <c r="B34" s="10">
        <v>1468749</v>
      </c>
      <c r="C34" s="11">
        <f t="shared" si="2"/>
        <v>445035.78185302444</v>
      </c>
      <c r="D34" s="10">
        <f t="shared" si="0"/>
        <v>1023713.2181469756</v>
      </c>
      <c r="E34" s="11">
        <f t="shared" si="1"/>
        <v>21228075.874504246</v>
      </c>
    </row>
    <row r="35" spans="1:5" x14ac:dyDescent="0.25">
      <c r="A35" s="9">
        <v>24</v>
      </c>
      <c r="B35" s="10">
        <v>1468749</v>
      </c>
      <c r="C35" s="11">
        <f t="shared" si="2"/>
        <v>424561.51749008492</v>
      </c>
      <c r="D35" s="10">
        <f t="shared" si="0"/>
        <v>1044187.482509915</v>
      </c>
      <c r="E35" s="11">
        <f t="shared" si="1"/>
        <v>20183888.391994331</v>
      </c>
    </row>
    <row r="36" spans="1:5" x14ac:dyDescent="0.25">
      <c r="A36" s="9">
        <v>25</v>
      </c>
      <c r="B36" s="10">
        <v>1468749</v>
      </c>
      <c r="C36" s="11">
        <f t="shared" si="2"/>
        <v>403677.76783988666</v>
      </c>
      <c r="D36" s="10">
        <f t="shared" si="0"/>
        <v>1065071.2321601133</v>
      </c>
      <c r="E36" s="11">
        <f t="shared" si="1"/>
        <v>19118817.159834217</v>
      </c>
    </row>
    <row r="37" spans="1:5" x14ac:dyDescent="0.25">
      <c r="A37" s="9">
        <v>26</v>
      </c>
      <c r="B37" s="10">
        <v>1468749</v>
      </c>
      <c r="C37" s="11">
        <f t="shared" si="2"/>
        <v>382376.34319668438</v>
      </c>
      <c r="D37" s="10">
        <f t="shared" si="0"/>
        <v>1086372.6568033155</v>
      </c>
      <c r="E37" s="11">
        <f t="shared" si="1"/>
        <v>18032444.503030904</v>
      </c>
    </row>
    <row r="38" spans="1:5" x14ac:dyDescent="0.25">
      <c r="A38" s="9">
        <v>27</v>
      </c>
      <c r="B38" s="10">
        <v>1468749</v>
      </c>
      <c r="C38" s="11">
        <f t="shared" si="2"/>
        <v>360648.89006061805</v>
      </c>
      <c r="D38" s="10">
        <f t="shared" si="0"/>
        <v>1108100.1099393819</v>
      </c>
      <c r="E38" s="11">
        <f t="shared" si="1"/>
        <v>16924344.393091522</v>
      </c>
    </row>
    <row r="39" spans="1:5" x14ac:dyDescent="0.25">
      <c r="A39" s="9">
        <v>28</v>
      </c>
      <c r="B39" s="10">
        <v>1468749</v>
      </c>
      <c r="C39" s="11">
        <f t="shared" si="2"/>
        <v>338486.88786183047</v>
      </c>
      <c r="D39" s="10">
        <f t="shared" si="0"/>
        <v>1130262.1121381696</v>
      </c>
      <c r="E39" s="11">
        <f t="shared" si="1"/>
        <v>15794082.280953353</v>
      </c>
    </row>
    <row r="40" spans="1:5" x14ac:dyDescent="0.25">
      <c r="A40" s="9">
        <v>29</v>
      </c>
      <c r="B40" s="10">
        <v>1468749</v>
      </c>
      <c r="C40" s="11">
        <f t="shared" si="2"/>
        <v>315881.64561906707</v>
      </c>
      <c r="D40" s="10">
        <f t="shared" si="0"/>
        <v>1152867.3543809329</v>
      </c>
      <c r="E40" s="11">
        <f t="shared" si="1"/>
        <v>14641214.92657242</v>
      </c>
    </row>
    <row r="41" spans="1:5" x14ac:dyDescent="0.25">
      <c r="A41" s="9">
        <v>30</v>
      </c>
      <c r="B41" s="10">
        <v>1468749</v>
      </c>
      <c r="C41" s="11">
        <f t="shared" si="2"/>
        <v>292824.29853144841</v>
      </c>
      <c r="D41" s="10">
        <f t="shared" si="0"/>
        <v>1175924.7014685515</v>
      </c>
      <c r="E41" s="11">
        <f t="shared" si="1"/>
        <v>13465290.225103868</v>
      </c>
    </row>
    <row r="42" spans="1:5" x14ac:dyDescent="0.25">
      <c r="A42" s="9">
        <v>31</v>
      </c>
      <c r="B42" s="10">
        <v>1468749</v>
      </c>
      <c r="C42" s="11">
        <f t="shared" si="2"/>
        <v>269305.80450207734</v>
      </c>
      <c r="D42" s="10">
        <f t="shared" si="0"/>
        <v>1199443.1954979226</v>
      </c>
      <c r="E42" s="11">
        <f t="shared" si="1"/>
        <v>12265847.029605946</v>
      </c>
    </row>
    <row r="43" spans="1:5" x14ac:dyDescent="0.25">
      <c r="A43" s="9">
        <v>32</v>
      </c>
      <c r="B43" s="10">
        <v>1468749</v>
      </c>
      <c r="C43" s="11">
        <f t="shared" si="2"/>
        <v>245316.94059211892</v>
      </c>
      <c r="D43" s="10">
        <f t="shared" si="0"/>
        <v>1223432.059407881</v>
      </c>
      <c r="E43" s="11">
        <f t="shared" si="1"/>
        <v>11042414.970198065</v>
      </c>
    </row>
    <row r="44" spans="1:5" x14ac:dyDescent="0.25">
      <c r="A44" s="9">
        <v>33</v>
      </c>
      <c r="B44" s="10">
        <v>1468749</v>
      </c>
      <c r="C44" s="11">
        <f t="shared" si="2"/>
        <v>220848.29940396131</v>
      </c>
      <c r="D44" s="10">
        <f t="shared" si="0"/>
        <v>1247900.7005960387</v>
      </c>
      <c r="E44" s="11">
        <f t="shared" si="1"/>
        <v>9794514.2696020268</v>
      </c>
    </row>
    <row r="45" spans="1:5" x14ac:dyDescent="0.25">
      <c r="A45" s="9">
        <v>34</v>
      </c>
      <c r="B45" s="10">
        <v>1468749</v>
      </c>
      <c r="C45" s="11">
        <f t="shared" si="2"/>
        <v>195890.28539204053</v>
      </c>
      <c r="D45" s="10">
        <f t="shared" si="0"/>
        <v>1272858.7146079594</v>
      </c>
      <c r="E45" s="11">
        <f t="shared" si="1"/>
        <v>8521655.5549940672</v>
      </c>
    </row>
    <row r="46" spans="1:5" x14ac:dyDescent="0.25">
      <c r="A46" s="40">
        <v>35</v>
      </c>
      <c r="B46" s="10">
        <v>1468749</v>
      </c>
      <c r="C46" s="11">
        <f t="shared" si="2"/>
        <v>170433.11109988135</v>
      </c>
      <c r="D46" s="10">
        <f t="shared" si="0"/>
        <v>1298315.8889001186</v>
      </c>
      <c r="E46" s="11">
        <f t="shared" si="1"/>
        <v>7223339.6660939483</v>
      </c>
    </row>
    <row r="47" spans="1:5" x14ac:dyDescent="0.25">
      <c r="A47" s="40">
        <v>36</v>
      </c>
      <c r="B47" s="10">
        <v>1468749</v>
      </c>
      <c r="C47" s="11">
        <f t="shared" si="2"/>
        <v>144466.79332187897</v>
      </c>
      <c r="D47" s="10">
        <f t="shared" si="0"/>
        <v>1324282.2066781211</v>
      </c>
      <c r="E47" s="11">
        <f t="shared" si="1"/>
        <v>5899057.4594158269</v>
      </c>
    </row>
    <row r="48" spans="1:5" x14ac:dyDescent="0.25">
      <c r="A48" s="40">
        <v>37</v>
      </c>
      <c r="B48" s="10">
        <v>1468749</v>
      </c>
      <c r="C48" s="11">
        <f t="shared" si="2"/>
        <v>117981.14918831654</v>
      </c>
      <c r="D48" s="10">
        <f t="shared" si="0"/>
        <v>1350767.8508116836</v>
      </c>
      <c r="E48" s="11">
        <f t="shared" si="1"/>
        <v>4548289.6086041434</v>
      </c>
    </row>
    <row r="49" spans="1:5" x14ac:dyDescent="0.25">
      <c r="A49" s="40">
        <v>38</v>
      </c>
      <c r="B49" s="10">
        <v>1468749</v>
      </c>
      <c r="C49" s="11">
        <f t="shared" si="2"/>
        <v>90965.792172082874</v>
      </c>
      <c r="D49" s="10">
        <f t="shared" si="0"/>
        <v>1377783.2078279171</v>
      </c>
      <c r="E49" s="11">
        <f t="shared" si="1"/>
        <v>3170506.4007762261</v>
      </c>
    </row>
    <row r="50" spans="1:5" x14ac:dyDescent="0.25">
      <c r="A50" s="40">
        <v>39</v>
      </c>
      <c r="B50" s="10">
        <v>1468749</v>
      </c>
      <c r="C50" s="11">
        <f t="shared" si="2"/>
        <v>63410.128015524526</v>
      </c>
      <c r="D50" s="10">
        <f t="shared" si="0"/>
        <v>1405338.8719844755</v>
      </c>
      <c r="E50" s="11">
        <f t="shared" si="1"/>
        <v>1765167.5287917505</v>
      </c>
    </row>
    <row r="51" spans="1:5" x14ac:dyDescent="0.25">
      <c r="A51" s="40">
        <v>40</v>
      </c>
      <c r="B51" s="10">
        <v>1468749</v>
      </c>
      <c r="C51" s="11">
        <f t="shared" si="2"/>
        <v>35303.350575835015</v>
      </c>
      <c r="D51" s="10">
        <f t="shared" si="0"/>
        <v>1433445.649424165</v>
      </c>
      <c r="E51" s="11">
        <f t="shared" si="1"/>
        <v>331721.87936758553</v>
      </c>
    </row>
    <row r="52" spans="1:5" x14ac:dyDescent="0.25">
      <c r="A52" s="40">
        <v>41</v>
      </c>
      <c r="B52" s="10">
        <v>1468749</v>
      </c>
      <c r="C52" s="11">
        <f t="shared" si="2"/>
        <v>6634.437587351711</v>
      </c>
      <c r="D52" s="10">
        <f t="shared" si="0"/>
        <v>1462114.5624126482</v>
      </c>
      <c r="E52" s="11">
        <f t="shared" si="1"/>
        <v>-1130392.6830450627</v>
      </c>
    </row>
    <row r="53" spans="1:5" x14ac:dyDescent="0.25">
      <c r="A53" s="40">
        <v>42</v>
      </c>
      <c r="B53" s="10">
        <v>1468749</v>
      </c>
      <c r="C53" s="11">
        <f t="shared" si="2"/>
        <v>-22607.853660901255</v>
      </c>
      <c r="D53" s="10">
        <f t="shared" si="0"/>
        <v>1491356.8536609013</v>
      </c>
      <c r="E53" s="11">
        <f t="shared" si="1"/>
        <v>-2621749.5367059642</v>
      </c>
    </row>
    <row r="54" spans="1:5" x14ac:dyDescent="0.25">
      <c r="A54" s="40">
        <v>43</v>
      </c>
      <c r="B54" s="10">
        <v>1468749</v>
      </c>
      <c r="C54" s="11">
        <f t="shared" si="2"/>
        <v>-52434.990734119288</v>
      </c>
      <c r="D54" s="10">
        <f t="shared" si="0"/>
        <v>1521183.9907341192</v>
      </c>
      <c r="E54" s="11">
        <f t="shared" si="1"/>
        <v>-4142933.5274400832</v>
      </c>
    </row>
    <row r="55" spans="1:5" x14ac:dyDescent="0.25">
      <c r="A55" s="40">
        <v>44</v>
      </c>
      <c r="B55" s="10">
        <v>1468749</v>
      </c>
      <c r="C55" s="11">
        <f t="shared" si="2"/>
        <v>-82858.67054880166</v>
      </c>
      <c r="D55" s="10">
        <f t="shared" si="0"/>
        <v>1551607.6705488018</v>
      </c>
      <c r="E55" s="11">
        <f t="shared" si="1"/>
        <v>-5694541.1979888845</v>
      </c>
    </row>
    <row r="56" spans="1:5" x14ac:dyDescent="0.25">
      <c r="A56" s="40">
        <v>45</v>
      </c>
      <c r="B56" s="10">
        <v>1468749</v>
      </c>
      <c r="C56" s="11">
        <f t="shared" si="2"/>
        <v>-113890.8239597777</v>
      </c>
      <c r="D56" s="10">
        <f t="shared" si="0"/>
        <v>1582639.8239597776</v>
      </c>
      <c r="E56" s="11">
        <f t="shared" si="1"/>
        <v>-7277181.0219486617</v>
      </c>
    </row>
    <row r="57" spans="1:5" x14ac:dyDescent="0.25">
      <c r="A57" s="40">
        <v>46</v>
      </c>
      <c r="B57" s="10">
        <v>1468749</v>
      </c>
      <c r="C57" s="11">
        <f t="shared" si="2"/>
        <v>-145543.62043897324</v>
      </c>
      <c r="D57" s="10">
        <f t="shared" si="0"/>
        <v>1614292.6204389732</v>
      </c>
      <c r="E57" s="11">
        <f t="shared" si="1"/>
        <v>-8891473.6423876341</v>
      </c>
    </row>
    <row r="58" spans="1:5" x14ac:dyDescent="0.25">
      <c r="A58" s="40">
        <v>47</v>
      </c>
      <c r="B58" s="10">
        <v>1468749</v>
      </c>
      <c r="C58" s="11">
        <f t="shared" si="2"/>
        <v>-177829.47284775268</v>
      </c>
      <c r="D58" s="10">
        <f t="shared" si="0"/>
        <v>1646578.4728477527</v>
      </c>
      <c r="E58" s="11">
        <f t="shared" si="1"/>
        <v>-10538052.115235386</v>
      </c>
    </row>
    <row r="59" spans="1:5" x14ac:dyDescent="0.25">
      <c r="A59" s="40">
        <v>48</v>
      </c>
      <c r="B59" s="10">
        <v>1468749</v>
      </c>
      <c r="C59" s="11">
        <f t="shared" si="2"/>
        <v>-210761.04230470772</v>
      </c>
      <c r="D59" s="10">
        <f t="shared" si="0"/>
        <v>1679510.0423047077</v>
      </c>
      <c r="E59" s="11">
        <f t="shared" si="1"/>
        <v>-12217562.157540094</v>
      </c>
    </row>
    <row r="60" spans="1:5" x14ac:dyDescent="0.25">
      <c r="A60" s="4"/>
      <c r="B60" s="12"/>
      <c r="C60" s="4"/>
      <c r="D60" s="4"/>
      <c r="E60" s="4"/>
    </row>
    <row r="61" spans="1:5" x14ac:dyDescent="0.25">
      <c r="A61" s="4"/>
      <c r="B61" s="12"/>
      <c r="C61" s="4"/>
      <c r="D61" s="4"/>
      <c r="E61" s="4"/>
    </row>
    <row r="62" spans="1:5" x14ac:dyDescent="0.25">
      <c r="A62" s="4"/>
      <c r="B62" s="12"/>
      <c r="C62" s="4"/>
      <c r="D62" s="4"/>
      <c r="E62" s="4"/>
    </row>
    <row r="63" spans="1:5" x14ac:dyDescent="0.25">
      <c r="A63" s="4"/>
      <c r="B63" s="13"/>
      <c r="C63" s="4"/>
      <c r="D63" s="4"/>
      <c r="E63" s="4"/>
    </row>
    <row r="64" spans="1:5" x14ac:dyDescent="0.25">
      <c r="A64" s="4"/>
      <c r="B64" s="12"/>
      <c r="C64" s="14"/>
      <c r="D64" s="4"/>
      <c r="E64" s="4"/>
    </row>
    <row r="65" spans="1:5" x14ac:dyDescent="0.25">
      <c r="A65" s="4"/>
      <c r="B65" s="12"/>
      <c r="C65" s="14"/>
      <c r="D65" s="4"/>
      <c r="E65" s="4"/>
    </row>
    <row r="66" spans="1:5" x14ac:dyDescent="0.25">
      <c r="A66" s="4"/>
      <c r="B66" s="12"/>
      <c r="C66" s="14"/>
      <c r="D66" s="4"/>
      <c r="E66" s="4"/>
    </row>
    <row r="67" spans="1:5" x14ac:dyDescent="0.25">
      <c r="A67" s="4"/>
      <c r="B67" s="12"/>
      <c r="C67" s="14"/>
      <c r="D67" s="4"/>
      <c r="E67" s="4"/>
    </row>
    <row r="68" spans="1:5" x14ac:dyDescent="0.25">
      <c r="A68" s="4"/>
      <c r="B68" s="12"/>
      <c r="C68" s="14"/>
      <c r="D68" s="4"/>
      <c r="E68" s="4"/>
    </row>
    <row r="69" spans="1:5" x14ac:dyDescent="0.25">
      <c r="A69" s="4"/>
      <c r="B69" s="12"/>
      <c r="C69" s="14"/>
      <c r="D69" s="4"/>
      <c r="E69" s="4"/>
    </row>
    <row r="70" spans="1:5" x14ac:dyDescent="0.25">
      <c r="A70" s="4"/>
      <c r="B70" s="12"/>
      <c r="C70" s="14"/>
      <c r="D70" s="4"/>
      <c r="E70" s="4"/>
    </row>
    <row r="71" spans="1:5" x14ac:dyDescent="0.25">
      <c r="A71" s="4"/>
      <c r="B71" s="12"/>
      <c r="C71" s="14"/>
      <c r="D71" s="4"/>
      <c r="E71" s="4"/>
    </row>
    <row r="72" spans="1:5" x14ac:dyDescent="0.25">
      <c r="A72" s="4"/>
      <c r="B72" s="12"/>
      <c r="C72" s="14"/>
      <c r="D72" s="4"/>
      <c r="E72" s="4"/>
    </row>
    <row r="73" spans="1:5" x14ac:dyDescent="0.25">
      <c r="A73" s="4"/>
      <c r="B73" s="12"/>
      <c r="C73" s="14"/>
      <c r="D73" s="4"/>
      <c r="E73" s="4"/>
    </row>
    <row r="74" spans="1:5" x14ac:dyDescent="0.25">
      <c r="A74" s="4"/>
      <c r="B74" s="12"/>
      <c r="C74" s="14"/>
      <c r="D74" s="4"/>
      <c r="E74" s="4"/>
    </row>
    <row r="75" spans="1:5" x14ac:dyDescent="0.25">
      <c r="A75" s="4"/>
      <c r="B75" s="12"/>
      <c r="C75" s="4"/>
      <c r="D75" s="4"/>
      <c r="E75" s="4"/>
    </row>
    <row r="76" spans="1:5" x14ac:dyDescent="0.25">
      <c r="A76" s="4"/>
      <c r="B76" s="12"/>
      <c r="C76" s="4"/>
      <c r="D76" s="4"/>
      <c r="E76" s="4"/>
    </row>
    <row r="77" spans="1:5" x14ac:dyDescent="0.25">
      <c r="A77" s="4"/>
      <c r="B77" s="12"/>
      <c r="C77" s="4"/>
      <c r="D77" s="4"/>
      <c r="E77" s="4"/>
    </row>
    <row r="78" spans="1:5" x14ac:dyDescent="0.25">
      <c r="A78" s="4"/>
      <c r="B78" s="12"/>
      <c r="C78" s="4"/>
      <c r="D78" s="4"/>
      <c r="E78" s="4"/>
    </row>
    <row r="79" spans="1:5" x14ac:dyDescent="0.25">
      <c r="A79" s="4"/>
      <c r="B79" s="12"/>
      <c r="C79" s="4"/>
      <c r="D79" s="4"/>
      <c r="E79" s="4"/>
    </row>
    <row r="80" spans="1:5" x14ac:dyDescent="0.25">
      <c r="A80" s="4"/>
      <c r="B80" s="12"/>
      <c r="C80" s="4"/>
      <c r="D80" s="4"/>
      <c r="E80" s="4"/>
    </row>
    <row r="81" spans="1:5" x14ac:dyDescent="0.25">
      <c r="A81" s="4"/>
      <c r="B81" s="12"/>
      <c r="C81" s="4"/>
      <c r="D81" s="4"/>
      <c r="E81" s="4"/>
    </row>
    <row r="82" spans="1:5" x14ac:dyDescent="0.25">
      <c r="A82" s="4"/>
      <c r="B82" s="12"/>
      <c r="C82" s="4"/>
      <c r="D82" s="4"/>
      <c r="E82" s="4"/>
    </row>
    <row r="83" spans="1:5" x14ac:dyDescent="0.25">
      <c r="B83" s="3"/>
    </row>
    <row r="84" spans="1:5" x14ac:dyDescent="0.25">
      <c r="B84" s="3"/>
    </row>
    <row r="85" spans="1:5" x14ac:dyDescent="0.25">
      <c r="B85" s="3"/>
    </row>
    <row r="86" spans="1:5" x14ac:dyDescent="0.25">
      <c r="B86" s="3"/>
    </row>
    <row r="87" spans="1:5" x14ac:dyDescent="0.25">
      <c r="B87" s="3"/>
    </row>
    <row r="88" spans="1:5" x14ac:dyDescent="0.25">
      <c r="B88" s="3"/>
    </row>
    <row r="89" spans="1:5" x14ac:dyDescent="0.25">
      <c r="B89" s="3"/>
    </row>
    <row r="90" spans="1:5" x14ac:dyDescent="0.25">
      <c r="B90" s="3"/>
    </row>
    <row r="91" spans="1:5" x14ac:dyDescent="0.25">
      <c r="B91" s="3"/>
    </row>
    <row r="92" spans="1:5" x14ac:dyDescent="0.25">
      <c r="B92" s="3"/>
    </row>
    <row r="93" spans="1:5" x14ac:dyDescent="0.25">
      <c r="B93" s="3"/>
    </row>
    <row r="94" spans="1:5" x14ac:dyDescent="0.25">
      <c r="B94" s="3"/>
    </row>
    <row r="95" spans="1:5" x14ac:dyDescent="0.25">
      <c r="B95" s="3"/>
    </row>
    <row r="96" spans="1:5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2">
        <v>1468749</v>
      </c>
    </row>
    <row r="168" spans="2:2" x14ac:dyDescent="0.25">
      <c r="B168" s="1">
        <v>1468749</v>
      </c>
    </row>
    <row r="169" spans="2:2" x14ac:dyDescent="0.25">
      <c r="B169" s="1">
        <v>1468749</v>
      </c>
    </row>
    <row r="170" spans="2:2" x14ac:dyDescent="0.25">
      <c r="B170" s="1">
        <v>1468749</v>
      </c>
    </row>
    <row r="171" spans="2:2" x14ac:dyDescent="0.25">
      <c r="B171" s="1">
        <v>1468749</v>
      </c>
    </row>
    <row r="172" spans="2:2" x14ac:dyDescent="0.25">
      <c r="B172" s="1">
        <v>1468749</v>
      </c>
    </row>
  </sheetData>
  <mergeCells count="2">
    <mergeCell ref="A9:E9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4" zoomScale="150" zoomScaleNormal="150" workbookViewId="0">
      <selection activeCell="D7" sqref="D7"/>
    </sheetView>
  </sheetViews>
  <sheetFormatPr baseColWidth="10" defaultRowHeight="15" x14ac:dyDescent="0.25"/>
  <cols>
    <col min="1" max="1" width="17.42578125" customWidth="1"/>
  </cols>
  <sheetData>
    <row r="1" spans="1:14" ht="15.75" x14ac:dyDescent="0.3">
      <c r="A1" s="29"/>
      <c r="B1" s="29"/>
      <c r="C1" s="29"/>
      <c r="D1" s="29"/>
      <c r="E1" s="29"/>
      <c r="F1" s="29"/>
      <c r="G1" s="29"/>
      <c r="H1" s="29"/>
      <c r="I1" s="15"/>
      <c r="J1" s="23"/>
      <c r="K1" s="23"/>
      <c r="L1" s="23"/>
      <c r="M1" s="23"/>
      <c r="N1" s="23"/>
    </row>
    <row r="2" spans="1:14" ht="16.5" thickBot="1" x14ac:dyDescent="0.35">
      <c r="A2" s="26" t="s">
        <v>15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</row>
    <row r="3" spans="1:14" ht="16.5" thickBot="1" x14ac:dyDescent="0.35">
      <c r="A3" s="39">
        <f>FV(13%/8,8,0,-8000000,0)</f>
        <v>9101111.9350130036</v>
      </c>
      <c r="B3" s="15"/>
      <c r="C3" s="15"/>
      <c r="D3" s="15"/>
      <c r="E3" s="15"/>
      <c r="F3" s="15"/>
      <c r="G3" s="15"/>
      <c r="H3" s="15"/>
      <c r="I3" s="15"/>
      <c r="J3" s="23"/>
      <c r="K3" s="23"/>
      <c r="L3" s="23"/>
      <c r="M3" s="23"/>
      <c r="N3" s="23"/>
    </row>
    <row r="4" spans="1:14" ht="15.75" x14ac:dyDescent="0.3">
      <c r="A4" s="25"/>
      <c r="B4" s="15"/>
      <c r="C4" s="15"/>
      <c r="D4" s="15"/>
      <c r="E4" s="15"/>
      <c r="F4" s="15"/>
      <c r="G4" s="15"/>
      <c r="H4" s="15"/>
      <c r="I4" s="15"/>
      <c r="J4" s="23"/>
      <c r="K4" s="23"/>
      <c r="L4" s="23"/>
      <c r="M4" s="23"/>
      <c r="N4" s="23"/>
    </row>
    <row r="5" spans="1:14" ht="15.75" thickBot="1" x14ac:dyDescent="0.3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3"/>
      <c r="K5" s="23"/>
      <c r="L5" s="23"/>
      <c r="M5" s="23"/>
      <c r="N5" s="23"/>
    </row>
    <row r="6" spans="1:14" ht="15.75" thickBot="1" x14ac:dyDescent="0.3">
      <c r="A6" s="38">
        <f>RATE(24,0,-6000000,9000000,0)</f>
        <v>1.7037896605587011E-2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.75" thickBot="1" x14ac:dyDescent="0.3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3"/>
      <c r="K8" s="23"/>
      <c r="L8" s="23"/>
      <c r="M8" s="23"/>
      <c r="N8" s="23"/>
    </row>
    <row r="9" spans="1:14" ht="15.75" thickBot="1" x14ac:dyDescent="0.3">
      <c r="A9" s="34">
        <f>FV(25%/360,360,0,-5000000,0)</f>
        <v>6419570.062782268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5.75" thickBot="1" x14ac:dyDescent="0.3">
      <c r="A11" s="28" t="s">
        <v>18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thickBot="1" x14ac:dyDescent="0.3">
      <c r="A12" s="37">
        <f>RATE(23,0,-2000000,4000000,0)</f>
        <v>3.0595544752009943E-2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33" customFormat="1" ht="31.5" customHeight="1" thickBot="1" x14ac:dyDescent="0.3">
      <c r="A14" s="27" t="s">
        <v>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2"/>
      <c r="N14" s="32"/>
    </row>
    <row r="15" spans="1:14" ht="15.75" thickBot="1" x14ac:dyDescent="0.3">
      <c r="A15" s="35">
        <f>NPER(15%/4,0,-1000000,10000000,0)</f>
        <v>62.546497910414743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75" thickBot="1" x14ac:dyDescent="0.3">
      <c r="A17" s="28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3"/>
      <c r="M17" s="23"/>
      <c r="N17" s="23"/>
    </row>
    <row r="18" spans="1:14" ht="15.75" thickBot="1" x14ac:dyDescent="0.3">
      <c r="A18" s="36">
        <f>PV(20%/2,6,0,-10000000,0)</f>
        <v>5644739.3005377715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409.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</sheetData>
  <mergeCells count="5">
    <mergeCell ref="A14:L14"/>
    <mergeCell ref="A17:K17"/>
    <mergeCell ref="A1:H1"/>
    <mergeCell ref="A5:I5"/>
    <mergeCell ref="A11:N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30" zoomScaleNormal="130" workbookViewId="0">
      <selection activeCell="G12" sqref="G12"/>
    </sheetView>
  </sheetViews>
  <sheetFormatPr baseColWidth="10" defaultRowHeight="15" x14ac:dyDescent="0.25"/>
  <cols>
    <col min="1" max="1" width="13.140625" bestFit="1" customWidth="1"/>
    <col min="2" max="2" width="16.140625" customWidth="1"/>
    <col min="3" max="3" width="20.42578125" customWidth="1"/>
  </cols>
  <sheetData>
    <row r="1" spans="1:6" x14ac:dyDescent="0.25">
      <c r="A1" s="31" t="s">
        <v>22</v>
      </c>
      <c r="B1" s="31"/>
      <c r="C1" s="31"/>
      <c r="D1" s="31"/>
      <c r="E1" s="31"/>
      <c r="F1" s="31"/>
    </row>
    <row r="3" spans="1:6" x14ac:dyDescent="0.25">
      <c r="A3" s="30"/>
      <c r="B3" s="30"/>
    </row>
    <row r="4" spans="1:6" x14ac:dyDescent="0.25">
      <c r="A4" t="s">
        <v>10</v>
      </c>
    </row>
    <row r="6" spans="1:6" ht="15.75" x14ac:dyDescent="0.3">
      <c r="A6" s="15"/>
      <c r="B6" s="15"/>
      <c r="C6" s="15"/>
    </row>
    <row r="7" spans="1:6" ht="15.75" x14ac:dyDescent="0.3">
      <c r="A7" s="16" t="s">
        <v>13</v>
      </c>
      <c r="B7" s="18">
        <f>FV(18%/12,24,0,-70000000,0)</f>
        <v>100065196.83503142</v>
      </c>
      <c r="C7" s="15"/>
    </row>
    <row r="8" spans="1:6" ht="15.75" x14ac:dyDescent="0.3">
      <c r="A8" s="15"/>
      <c r="B8" s="15"/>
      <c r="C8" s="15"/>
    </row>
    <row r="9" spans="1:6" ht="15.75" x14ac:dyDescent="0.3">
      <c r="A9" s="15"/>
      <c r="B9" s="15"/>
      <c r="C9" s="15"/>
    </row>
    <row r="10" spans="1:6" x14ac:dyDescent="0.25">
      <c r="A10" s="53" t="s">
        <v>8</v>
      </c>
      <c r="B10" s="53"/>
      <c r="C10" s="53"/>
    </row>
    <row r="11" spans="1:6" ht="15.75" thickBot="1" x14ac:dyDescent="0.3">
      <c r="A11" s="54" t="s">
        <v>14</v>
      </c>
      <c r="B11" s="23"/>
      <c r="C11" s="23"/>
    </row>
    <row r="12" spans="1:6" ht="15.75" thickBot="1" x14ac:dyDescent="0.3">
      <c r="A12" s="55" t="s">
        <v>3</v>
      </c>
      <c r="B12" s="55" t="s">
        <v>9</v>
      </c>
      <c r="C12" s="55" t="s">
        <v>7</v>
      </c>
    </row>
    <row r="13" spans="1:6" ht="15.75" x14ac:dyDescent="0.3">
      <c r="A13" s="19">
        <v>0</v>
      </c>
      <c r="B13" s="17"/>
      <c r="C13" s="20">
        <v>50000000</v>
      </c>
    </row>
    <row r="14" spans="1:6" ht="15.75" x14ac:dyDescent="0.3">
      <c r="A14" s="21">
        <v>1</v>
      </c>
      <c r="B14" s="22">
        <f>$C$13*0.02</f>
        <v>1000000</v>
      </c>
      <c r="C14" s="22">
        <f>+C13+B14</f>
        <v>51000000</v>
      </c>
    </row>
    <row r="15" spans="1:6" ht="15.75" x14ac:dyDescent="0.3">
      <c r="A15" s="21">
        <v>2</v>
      </c>
      <c r="B15" s="22">
        <f t="shared" ref="B15:B49" si="0">$C$13*0.02</f>
        <v>1000000</v>
      </c>
      <c r="C15" s="22">
        <f t="shared" ref="C15:C49" si="1">+C14+B15</f>
        <v>52000000</v>
      </c>
    </row>
    <row r="16" spans="1:6" ht="15.75" x14ac:dyDescent="0.3">
      <c r="A16" s="21">
        <v>3</v>
      </c>
      <c r="B16" s="22">
        <f t="shared" si="0"/>
        <v>1000000</v>
      </c>
      <c r="C16" s="22">
        <f t="shared" si="1"/>
        <v>53000000</v>
      </c>
    </row>
    <row r="17" spans="1:3" ht="15.75" x14ac:dyDescent="0.3">
      <c r="A17" s="21">
        <v>4</v>
      </c>
      <c r="B17" s="22">
        <f t="shared" si="0"/>
        <v>1000000</v>
      </c>
      <c r="C17" s="22">
        <f t="shared" si="1"/>
        <v>54000000</v>
      </c>
    </row>
    <row r="18" spans="1:3" ht="15.75" x14ac:dyDescent="0.3">
      <c r="A18" s="21">
        <v>5</v>
      </c>
      <c r="B18" s="22">
        <f t="shared" si="0"/>
        <v>1000000</v>
      </c>
      <c r="C18" s="22">
        <f t="shared" si="1"/>
        <v>55000000</v>
      </c>
    </row>
    <row r="19" spans="1:3" ht="15.75" x14ac:dyDescent="0.3">
      <c r="A19" s="21">
        <v>6</v>
      </c>
      <c r="B19" s="22">
        <f t="shared" si="0"/>
        <v>1000000</v>
      </c>
      <c r="C19" s="22">
        <f t="shared" si="1"/>
        <v>56000000</v>
      </c>
    </row>
    <row r="20" spans="1:3" ht="15.75" x14ac:dyDescent="0.3">
      <c r="A20" s="21">
        <v>7</v>
      </c>
      <c r="B20" s="22">
        <f t="shared" si="0"/>
        <v>1000000</v>
      </c>
      <c r="C20" s="22">
        <f t="shared" si="1"/>
        <v>57000000</v>
      </c>
    </row>
    <row r="21" spans="1:3" ht="15.75" x14ac:dyDescent="0.3">
      <c r="A21" s="21">
        <v>8</v>
      </c>
      <c r="B21" s="22">
        <f t="shared" si="0"/>
        <v>1000000</v>
      </c>
      <c r="C21" s="22">
        <f t="shared" si="1"/>
        <v>58000000</v>
      </c>
    </row>
    <row r="22" spans="1:3" ht="15.75" x14ac:dyDescent="0.3">
      <c r="A22" s="21">
        <v>9</v>
      </c>
      <c r="B22" s="22">
        <f t="shared" si="0"/>
        <v>1000000</v>
      </c>
      <c r="C22" s="22">
        <f t="shared" si="1"/>
        <v>59000000</v>
      </c>
    </row>
    <row r="23" spans="1:3" ht="15.75" x14ac:dyDescent="0.3">
      <c r="A23" s="21">
        <v>10</v>
      </c>
      <c r="B23" s="22">
        <f t="shared" si="0"/>
        <v>1000000</v>
      </c>
      <c r="C23" s="22">
        <f t="shared" si="1"/>
        <v>60000000</v>
      </c>
    </row>
    <row r="24" spans="1:3" ht="15.75" x14ac:dyDescent="0.3">
      <c r="A24" s="21">
        <v>11</v>
      </c>
      <c r="B24" s="22">
        <f t="shared" si="0"/>
        <v>1000000</v>
      </c>
      <c r="C24" s="22">
        <f t="shared" si="1"/>
        <v>61000000</v>
      </c>
    </row>
    <row r="25" spans="1:3" ht="15.75" x14ac:dyDescent="0.3">
      <c r="A25" s="21">
        <v>12</v>
      </c>
      <c r="B25" s="22">
        <f t="shared" si="0"/>
        <v>1000000</v>
      </c>
      <c r="C25" s="22">
        <f t="shared" si="1"/>
        <v>62000000</v>
      </c>
    </row>
    <row r="26" spans="1:3" ht="15.75" x14ac:dyDescent="0.3">
      <c r="A26" s="21">
        <v>13</v>
      </c>
      <c r="B26" s="22">
        <f t="shared" si="0"/>
        <v>1000000</v>
      </c>
      <c r="C26" s="22">
        <f t="shared" si="1"/>
        <v>63000000</v>
      </c>
    </row>
    <row r="27" spans="1:3" ht="15.75" x14ac:dyDescent="0.3">
      <c r="A27" s="21">
        <v>14</v>
      </c>
      <c r="B27" s="22">
        <f t="shared" si="0"/>
        <v>1000000</v>
      </c>
      <c r="C27" s="22">
        <f t="shared" si="1"/>
        <v>64000000</v>
      </c>
    </row>
    <row r="28" spans="1:3" ht="15.75" x14ac:dyDescent="0.3">
      <c r="A28" s="21">
        <v>15</v>
      </c>
      <c r="B28" s="22">
        <f t="shared" si="0"/>
        <v>1000000</v>
      </c>
      <c r="C28" s="22">
        <f t="shared" si="1"/>
        <v>65000000</v>
      </c>
    </row>
    <row r="29" spans="1:3" ht="15.75" x14ac:dyDescent="0.3">
      <c r="A29" s="21">
        <v>16</v>
      </c>
      <c r="B29" s="22">
        <f t="shared" si="0"/>
        <v>1000000</v>
      </c>
      <c r="C29" s="22">
        <f t="shared" si="1"/>
        <v>66000000</v>
      </c>
    </row>
    <row r="30" spans="1:3" ht="15.75" x14ac:dyDescent="0.3">
      <c r="A30" s="21">
        <v>17</v>
      </c>
      <c r="B30" s="22">
        <f t="shared" si="0"/>
        <v>1000000</v>
      </c>
      <c r="C30" s="22">
        <f t="shared" si="1"/>
        <v>67000000</v>
      </c>
    </row>
    <row r="31" spans="1:3" ht="15.75" x14ac:dyDescent="0.3">
      <c r="A31" s="21">
        <v>18</v>
      </c>
      <c r="B31" s="22">
        <f t="shared" si="0"/>
        <v>1000000</v>
      </c>
      <c r="C31" s="22">
        <f t="shared" si="1"/>
        <v>68000000</v>
      </c>
    </row>
    <row r="32" spans="1:3" ht="15.75" x14ac:dyDescent="0.3">
      <c r="A32" s="21">
        <v>19</v>
      </c>
      <c r="B32" s="22">
        <f t="shared" si="0"/>
        <v>1000000</v>
      </c>
      <c r="C32" s="22">
        <f t="shared" si="1"/>
        <v>69000000</v>
      </c>
    </row>
    <row r="33" spans="1:3" ht="15.75" x14ac:dyDescent="0.3">
      <c r="A33" s="21">
        <v>20</v>
      </c>
      <c r="B33" s="22">
        <f t="shared" si="0"/>
        <v>1000000</v>
      </c>
      <c r="C33" s="22">
        <f t="shared" si="1"/>
        <v>70000000</v>
      </c>
    </row>
    <row r="34" spans="1:3" ht="15.75" x14ac:dyDescent="0.3">
      <c r="A34" s="21">
        <v>21</v>
      </c>
      <c r="B34" s="22">
        <f t="shared" si="0"/>
        <v>1000000</v>
      </c>
      <c r="C34" s="22">
        <f t="shared" si="1"/>
        <v>71000000</v>
      </c>
    </row>
    <row r="35" spans="1:3" ht="15.75" x14ac:dyDescent="0.3">
      <c r="A35" s="21">
        <v>22</v>
      </c>
      <c r="B35" s="22">
        <f t="shared" si="0"/>
        <v>1000000</v>
      </c>
      <c r="C35" s="22">
        <f t="shared" si="1"/>
        <v>72000000</v>
      </c>
    </row>
    <row r="36" spans="1:3" ht="15.75" x14ac:dyDescent="0.3">
      <c r="A36" s="21">
        <v>23</v>
      </c>
      <c r="B36" s="22">
        <f t="shared" si="0"/>
        <v>1000000</v>
      </c>
      <c r="C36" s="22">
        <f t="shared" si="1"/>
        <v>73000000</v>
      </c>
    </row>
    <row r="37" spans="1:3" ht="15.75" x14ac:dyDescent="0.3">
      <c r="A37" s="21">
        <v>24</v>
      </c>
      <c r="B37" s="22">
        <f t="shared" si="0"/>
        <v>1000000</v>
      </c>
      <c r="C37" s="22">
        <f t="shared" si="1"/>
        <v>74000000</v>
      </c>
    </row>
    <row r="38" spans="1:3" ht="15.75" x14ac:dyDescent="0.3">
      <c r="A38" s="21">
        <v>25</v>
      </c>
      <c r="B38" s="22">
        <f t="shared" si="0"/>
        <v>1000000</v>
      </c>
      <c r="C38" s="22">
        <f t="shared" si="1"/>
        <v>75000000</v>
      </c>
    </row>
    <row r="39" spans="1:3" ht="15.75" x14ac:dyDescent="0.3">
      <c r="A39" s="21">
        <v>26</v>
      </c>
      <c r="B39" s="22">
        <f t="shared" si="0"/>
        <v>1000000</v>
      </c>
      <c r="C39" s="22">
        <f t="shared" si="1"/>
        <v>76000000</v>
      </c>
    </row>
    <row r="40" spans="1:3" ht="15.75" x14ac:dyDescent="0.3">
      <c r="A40" s="21">
        <v>27</v>
      </c>
      <c r="B40" s="22">
        <f t="shared" si="0"/>
        <v>1000000</v>
      </c>
      <c r="C40" s="22">
        <f t="shared" si="1"/>
        <v>77000000</v>
      </c>
    </row>
    <row r="41" spans="1:3" ht="15.75" x14ac:dyDescent="0.3">
      <c r="A41" s="21">
        <v>28</v>
      </c>
      <c r="B41" s="22">
        <f t="shared" si="0"/>
        <v>1000000</v>
      </c>
      <c r="C41" s="22">
        <f t="shared" si="1"/>
        <v>78000000</v>
      </c>
    </row>
    <row r="42" spans="1:3" ht="15.75" x14ac:dyDescent="0.3">
      <c r="A42" s="21">
        <v>29</v>
      </c>
      <c r="B42" s="22">
        <f t="shared" si="0"/>
        <v>1000000</v>
      </c>
      <c r="C42" s="22">
        <f t="shared" si="1"/>
        <v>79000000</v>
      </c>
    </row>
    <row r="43" spans="1:3" ht="15.75" x14ac:dyDescent="0.3">
      <c r="A43" s="21">
        <v>30</v>
      </c>
      <c r="B43" s="22">
        <f t="shared" si="0"/>
        <v>1000000</v>
      </c>
      <c r="C43" s="22">
        <f t="shared" si="1"/>
        <v>80000000</v>
      </c>
    </row>
    <row r="44" spans="1:3" ht="15.75" x14ac:dyDescent="0.3">
      <c r="A44" s="21">
        <v>31</v>
      </c>
      <c r="B44" s="22">
        <f t="shared" si="0"/>
        <v>1000000</v>
      </c>
      <c r="C44" s="22">
        <f t="shared" si="1"/>
        <v>81000000</v>
      </c>
    </row>
    <row r="45" spans="1:3" ht="15.75" x14ac:dyDescent="0.3">
      <c r="A45" s="21">
        <v>32</v>
      </c>
      <c r="B45" s="22">
        <f t="shared" si="0"/>
        <v>1000000</v>
      </c>
      <c r="C45" s="22">
        <f t="shared" si="1"/>
        <v>82000000</v>
      </c>
    </row>
    <row r="46" spans="1:3" ht="15.75" x14ac:dyDescent="0.3">
      <c r="A46" s="21">
        <v>33</v>
      </c>
      <c r="B46" s="22">
        <f t="shared" si="0"/>
        <v>1000000</v>
      </c>
      <c r="C46" s="22">
        <f t="shared" si="1"/>
        <v>83000000</v>
      </c>
    </row>
    <row r="47" spans="1:3" ht="15.75" x14ac:dyDescent="0.3">
      <c r="A47" s="21">
        <v>34</v>
      </c>
      <c r="B47" s="22">
        <f t="shared" si="0"/>
        <v>1000000</v>
      </c>
      <c r="C47" s="22">
        <f t="shared" si="1"/>
        <v>84000000</v>
      </c>
    </row>
    <row r="48" spans="1:3" ht="15.75" x14ac:dyDescent="0.3">
      <c r="A48" s="21">
        <v>35</v>
      </c>
      <c r="B48" s="22">
        <f t="shared" si="0"/>
        <v>1000000</v>
      </c>
      <c r="C48" s="22">
        <f t="shared" si="1"/>
        <v>85000000</v>
      </c>
    </row>
    <row r="49" spans="1:3" ht="15.75" x14ac:dyDescent="0.3">
      <c r="A49" s="21">
        <v>36</v>
      </c>
      <c r="B49" s="22">
        <f t="shared" si="0"/>
        <v>1000000</v>
      </c>
      <c r="C49" s="22">
        <f t="shared" si="1"/>
        <v>86000000</v>
      </c>
    </row>
    <row r="50" spans="1:3" ht="15.75" x14ac:dyDescent="0.3">
      <c r="A50" s="15"/>
      <c r="B50" s="15"/>
      <c r="C50" s="15"/>
    </row>
  </sheetData>
  <mergeCells count="3">
    <mergeCell ref="A10:C10"/>
    <mergeCell ref="A3:B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 2</vt:lpstr>
      <vt:lpstr>Hoja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Sayuri</cp:lastModifiedBy>
  <dcterms:created xsi:type="dcterms:W3CDTF">2012-07-30T20:13:10Z</dcterms:created>
  <dcterms:modified xsi:type="dcterms:W3CDTF">2013-05-30T18:21:11Z</dcterms:modified>
</cp:coreProperties>
</file>